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server1\事業団\県文\総務課\F_施設管理に関すること\受電契約\R８ 電力調達\"/>
    </mc:Choice>
  </mc:AlternateContent>
  <xr:revisionPtr revIDLastSave="0" documentId="13_ncr:1_{7DF70FA8-60B7-4DF2-85A8-5678E47FFC83}" xr6:coauthVersionLast="47" xr6:coauthVersionMax="47" xr10:uidLastSave="{00000000-0000-0000-0000-000000000000}"/>
  <bookViews>
    <workbookView xWindow="384" yWindow="204" windowWidth="20952" windowHeight="12036" xr2:uid="{00000000-000D-0000-FFFF-FFFF00000000}"/>
  </bookViews>
  <sheets>
    <sheet name="内訳書" sheetId="7" r:id="rId1"/>
    <sheet name="Sheet1" sheetId="6"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7" l="1"/>
  <c r="F17" i="7"/>
  <c r="F16" i="7"/>
  <c r="F15" i="7"/>
  <c r="F14" i="7"/>
  <c r="F13" i="7"/>
  <c r="F12" i="7"/>
  <c r="F11" i="7"/>
  <c r="F10" i="7"/>
  <c r="F9" i="7"/>
  <c r="F8" i="7"/>
  <c r="F7" i="7"/>
  <c r="M18" i="7"/>
  <c r="M17" i="7"/>
  <c r="M16" i="7"/>
  <c r="M15" i="7"/>
  <c r="M14" i="7"/>
  <c r="M13" i="7"/>
  <c r="N13" i="7" s="1"/>
  <c r="M12" i="7"/>
  <c r="M11" i="7"/>
  <c r="M10" i="7"/>
  <c r="M9" i="7"/>
  <c r="M8" i="7"/>
  <c r="M7" i="7"/>
  <c r="N18" i="7"/>
  <c r="N11" i="7" l="1"/>
  <c r="N17" i="7"/>
  <c r="N16" i="7"/>
  <c r="N15" i="7"/>
  <c r="N14" i="7"/>
  <c r="N9" i="7"/>
  <c r="N8" i="7"/>
  <c r="N10" i="7"/>
  <c r="N12" i="7"/>
  <c r="N7" i="7"/>
  <c r="K9" i="7"/>
  <c r="K13" i="7"/>
  <c r="K14" i="7"/>
  <c r="K15" i="7"/>
  <c r="K16" i="7"/>
  <c r="K17" i="7"/>
  <c r="K18" i="7"/>
  <c r="K8" i="7"/>
  <c r="K7" i="7"/>
  <c r="N19" i="7" l="1"/>
  <c r="N20" i="7" s="1"/>
  <c r="N21" i="7" s="1"/>
</calcChain>
</file>

<file path=xl/sharedStrings.xml><?xml version="1.0" encoding="utf-8"?>
<sst xmlns="http://schemas.openxmlformats.org/spreadsheetml/2006/main" count="43" uniqueCount="40">
  <si>
    <t>平日夏季</t>
    <rPh sb="0" eb="2">
      <t>ヘイジツ</t>
    </rPh>
    <rPh sb="2" eb="4">
      <t>カキ</t>
    </rPh>
    <phoneticPr fontId="2"/>
  </si>
  <si>
    <t>休日</t>
    <rPh sb="0" eb="2">
      <t>キュウジツ</t>
    </rPh>
    <phoneticPr fontId="2"/>
  </si>
  <si>
    <t>電気料金総額積算内訳書</t>
    <rPh sb="0" eb="2">
      <t>デンキ</t>
    </rPh>
    <rPh sb="2" eb="4">
      <t>リョウキン</t>
    </rPh>
    <rPh sb="4" eb="6">
      <t>ソウガク</t>
    </rPh>
    <rPh sb="6" eb="8">
      <t>セキサン</t>
    </rPh>
    <rPh sb="8" eb="11">
      <t>ウチワケショ</t>
    </rPh>
    <phoneticPr fontId="2"/>
  </si>
  <si>
    <t>年月</t>
    <rPh sb="0" eb="2">
      <t>ネンゲツ</t>
    </rPh>
    <phoneticPr fontId="2"/>
  </si>
  <si>
    <t>基本料金</t>
    <rPh sb="0" eb="2">
      <t>キホン</t>
    </rPh>
    <rPh sb="2" eb="4">
      <t>リョウキン</t>
    </rPh>
    <phoneticPr fontId="2"/>
  </si>
  <si>
    <t>電力量料金</t>
    <rPh sb="0" eb="2">
      <t>デンリョク</t>
    </rPh>
    <rPh sb="2" eb="3">
      <t>リョウ</t>
    </rPh>
    <rPh sb="3" eb="5">
      <t>リョウキン</t>
    </rPh>
    <phoneticPr fontId="2"/>
  </si>
  <si>
    <t>F</t>
    <phoneticPr fontId="2"/>
  </si>
  <si>
    <t>E</t>
    <phoneticPr fontId="2"/>
  </si>
  <si>
    <t>月額計
（円）</t>
    <rPh sb="0" eb="2">
      <t>ゲツガク</t>
    </rPh>
    <rPh sb="2" eb="3">
      <t>ケイ</t>
    </rPh>
    <rPh sb="5" eb="6">
      <t>エン</t>
    </rPh>
    <phoneticPr fontId="2"/>
  </si>
  <si>
    <t>電力量料金
月額
（円）</t>
    <rPh sb="0" eb="2">
      <t>デンリョク</t>
    </rPh>
    <rPh sb="2" eb="3">
      <t>リョウ</t>
    </rPh>
    <rPh sb="3" eb="5">
      <t>リョウキン</t>
    </rPh>
    <rPh sb="6" eb="8">
      <t>ゲツガク</t>
    </rPh>
    <rPh sb="10" eb="11">
      <t>エン</t>
    </rPh>
    <phoneticPr fontId="2"/>
  </si>
  <si>
    <t>月額料合計額</t>
    <rPh sb="0" eb="2">
      <t>ゲツガク</t>
    </rPh>
    <rPh sb="2" eb="3">
      <t>リョウ</t>
    </rPh>
    <rPh sb="3" eb="5">
      <t>ゴウケイ</t>
    </rPh>
    <rPh sb="5" eb="6">
      <t>ガク</t>
    </rPh>
    <phoneticPr fontId="2"/>
  </si>
  <si>
    <t>消費税相当額</t>
    <rPh sb="0" eb="3">
      <t>ショウヒゼイ</t>
    </rPh>
    <rPh sb="3" eb="5">
      <t>ソウトウ</t>
    </rPh>
    <rPh sb="5" eb="6">
      <t>ガク</t>
    </rPh>
    <phoneticPr fontId="2"/>
  </si>
  <si>
    <t>合計金額</t>
    <rPh sb="0" eb="2">
      <t>ゴウケイ</t>
    </rPh>
    <rPh sb="2" eb="4">
      <t>キンガク</t>
    </rPh>
    <phoneticPr fontId="2"/>
  </si>
  <si>
    <t>各料金単価は税抜価格とすること。また、各税抜単価の端数は小数第３位以下を切り捨てること。</t>
    <rPh sb="0" eb="1">
      <t>カク</t>
    </rPh>
    <rPh sb="1" eb="3">
      <t>リョウキン</t>
    </rPh>
    <rPh sb="3" eb="5">
      <t>タンカ</t>
    </rPh>
    <rPh sb="6" eb="7">
      <t>ゼイ</t>
    </rPh>
    <rPh sb="7" eb="8">
      <t>ヌ</t>
    </rPh>
    <rPh sb="8" eb="10">
      <t>カカク</t>
    </rPh>
    <rPh sb="19" eb="20">
      <t>カク</t>
    </rPh>
    <rPh sb="20" eb="21">
      <t>ゼイ</t>
    </rPh>
    <rPh sb="21" eb="22">
      <t>ヌ</t>
    </rPh>
    <rPh sb="22" eb="24">
      <t>タンカ</t>
    </rPh>
    <rPh sb="25" eb="27">
      <t>ハスウ</t>
    </rPh>
    <rPh sb="28" eb="30">
      <t>ショウスウ</t>
    </rPh>
    <rPh sb="30" eb="31">
      <t>ダイ</t>
    </rPh>
    <rPh sb="32" eb="33">
      <t>イ</t>
    </rPh>
    <rPh sb="33" eb="35">
      <t>イカ</t>
    </rPh>
    <rPh sb="36" eb="37">
      <t>キ</t>
    </rPh>
    <rPh sb="38" eb="39">
      <t>ス</t>
    </rPh>
    <phoneticPr fontId="2"/>
  </si>
  <si>
    <t>月額計及び消費税相当額は小数点以下を切り捨てた数値とすること。</t>
    <rPh sb="0" eb="2">
      <t>ゲツガク</t>
    </rPh>
    <rPh sb="2" eb="3">
      <t>ケイ</t>
    </rPh>
    <rPh sb="3" eb="4">
      <t>オヨ</t>
    </rPh>
    <rPh sb="5" eb="8">
      <t>ショウヒゼイ</t>
    </rPh>
    <rPh sb="8" eb="10">
      <t>ソウトウ</t>
    </rPh>
    <rPh sb="10" eb="11">
      <t>ガク</t>
    </rPh>
    <rPh sb="12" eb="15">
      <t>ショウスウテン</t>
    </rPh>
    <rPh sb="15" eb="17">
      <t>イカ</t>
    </rPh>
    <rPh sb="18" eb="19">
      <t>キ</t>
    </rPh>
    <rPh sb="20" eb="21">
      <t>ス</t>
    </rPh>
    <rPh sb="23" eb="25">
      <t>スウチ</t>
    </rPh>
    <phoneticPr fontId="2"/>
  </si>
  <si>
    <t xml:space="preserve">
G=E×F</t>
    <phoneticPr fontId="2"/>
  </si>
  <si>
    <t>　
D+G</t>
    <phoneticPr fontId="2"/>
  </si>
  <si>
    <t>単価
（円）　</t>
    <phoneticPr fontId="2"/>
  </si>
  <si>
    <t>力率割引
（100％）</t>
    <phoneticPr fontId="2"/>
  </si>
  <si>
    <t xml:space="preserve">
D=A×B×C</t>
    <phoneticPr fontId="2"/>
  </si>
  <si>
    <t>月額小計
（円）</t>
    <phoneticPr fontId="2"/>
  </si>
  <si>
    <t xml:space="preserve">
　　　　　　A</t>
    <phoneticPr fontId="2"/>
  </si>
  <si>
    <t xml:space="preserve"> 　B</t>
    <phoneticPr fontId="2"/>
  </si>
  <si>
    <t xml:space="preserve">
　　　　　　C</t>
    <phoneticPr fontId="2"/>
  </si>
  <si>
    <t>契約電力
（kW)</t>
    <phoneticPr fontId="2"/>
  </si>
  <si>
    <t>電気量料金単価
（円/kWh）</t>
    <rPh sb="0" eb="2">
      <t>デンキ</t>
    </rPh>
    <rPh sb="2" eb="3">
      <t>リョウ</t>
    </rPh>
    <rPh sb="3" eb="5">
      <t>リョウキン</t>
    </rPh>
    <rPh sb="5" eb="7">
      <t>タンカ</t>
    </rPh>
    <rPh sb="9" eb="10">
      <t>エン</t>
    </rPh>
    <phoneticPr fontId="2"/>
  </si>
  <si>
    <t>平日
その他季</t>
    <rPh sb="0" eb="2">
      <t>ヘイジツ</t>
    </rPh>
    <rPh sb="5" eb="6">
      <t>タ</t>
    </rPh>
    <rPh sb="6" eb="7">
      <t>キ</t>
    </rPh>
    <phoneticPr fontId="2"/>
  </si>
  <si>
    <t>５月</t>
    <rPh sb="1" eb="2">
      <t>ツキ</t>
    </rPh>
    <phoneticPr fontId="2"/>
  </si>
  <si>
    <t>６月</t>
  </si>
  <si>
    <t>７月</t>
  </si>
  <si>
    <t>８月</t>
  </si>
  <si>
    <t>９月</t>
  </si>
  <si>
    <t>10月</t>
    <phoneticPr fontId="2"/>
  </si>
  <si>
    <t>11月</t>
    <phoneticPr fontId="2"/>
  </si>
  <si>
    <t>12月</t>
    <phoneticPr fontId="2"/>
  </si>
  <si>
    <t>２月</t>
    <rPh sb="1" eb="2">
      <t>ツキ</t>
    </rPh>
    <phoneticPr fontId="2"/>
  </si>
  <si>
    <t>３月</t>
    <rPh sb="1" eb="2">
      <t>ツキ</t>
    </rPh>
    <phoneticPr fontId="2"/>
  </si>
  <si>
    <t>予定使用電力量
（kWh）</t>
    <rPh sb="0" eb="2">
      <t>ヨテイ</t>
    </rPh>
    <rPh sb="2" eb="4">
      <t>シヨウ</t>
    </rPh>
    <rPh sb="4" eb="6">
      <t>デンリョク</t>
    </rPh>
    <rPh sb="6" eb="7">
      <t>リョウ</t>
    </rPh>
    <phoneticPr fontId="2"/>
  </si>
  <si>
    <t>令和８年４月</t>
    <rPh sb="0" eb="2">
      <t>レイワ</t>
    </rPh>
    <rPh sb="3" eb="4">
      <t>ネン</t>
    </rPh>
    <rPh sb="5" eb="6">
      <t>ツキ</t>
    </rPh>
    <phoneticPr fontId="2"/>
  </si>
  <si>
    <t>令和９年１月</t>
    <rPh sb="0" eb="2">
      <t>レイワ</t>
    </rPh>
    <rPh sb="3" eb="4">
      <t>ネン</t>
    </rPh>
    <rPh sb="5" eb="6">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</si>
</sst>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 &quot;#,##0.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font>
    <font>
      <sz val="20"/>
      <name val="ＭＳ Ｐゴシック"/>
      <family val="3"/>
      <charset val="128"/>
    </font>
    <font>
      <b/>
      <sz val="11"/>
      <color theme="1"/>
      <name val="ＭＳ Ｐゴシック"/>
      <family val="3"/>
      <charset val="128"/>
    </font>
    <font>
      <b/>
      <sz val="10"/>
      <color theme="1"/>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pplyAlignment="1">
      <alignment horizontal="center" vertical="center"/>
    </xf>
    <xf numFmtId="38" fontId="0" fillId="0" borderId="8" xfId="1" applyFont="1" applyBorder="1" applyAlignment="1">
      <alignment horizontal="right" vertical="center"/>
    </xf>
    <xf numFmtId="38" fontId="0" fillId="0" borderId="24" xfId="1" applyFont="1" applyBorder="1" applyAlignment="1">
      <alignment horizontal="right" vertical="center"/>
    </xf>
    <xf numFmtId="0" fontId="0" fillId="0" borderId="0" xfId="0" applyAlignment="1">
      <alignment horizontal="left" vertical="center"/>
    </xf>
    <xf numFmtId="55" fontId="0" fillId="0" borderId="5" xfId="0" applyNumberFormat="1" applyBorder="1" applyAlignment="1">
      <alignment horizontal="right" vertical="center"/>
    </xf>
    <xf numFmtId="55" fontId="0" fillId="0" borderId="20" xfId="0" applyNumberFormat="1" applyBorder="1" applyAlignment="1">
      <alignment horizontal="right" vertical="center"/>
    </xf>
    <xf numFmtId="55" fontId="0" fillId="0" borderId="37" xfId="0" applyNumberFormat="1" applyBorder="1" applyAlignment="1">
      <alignment horizontal="right" vertical="center"/>
    </xf>
    <xf numFmtId="38" fontId="0" fillId="0" borderId="14" xfId="1" applyFont="1" applyBorder="1" applyAlignment="1">
      <alignment horizontal="right" vertical="center"/>
    </xf>
    <xf numFmtId="55" fontId="0" fillId="0" borderId="7" xfId="0" applyNumberFormat="1" applyBorder="1" applyAlignment="1">
      <alignment horizontal="left" vertical="center"/>
    </xf>
    <xf numFmtId="38" fontId="4" fillId="0" borderId="21" xfId="1" applyFont="1" applyBorder="1" applyAlignment="1">
      <alignment horizontal="right" vertical="center"/>
    </xf>
    <xf numFmtId="38" fontId="4" fillId="0" borderId="23" xfId="1" applyFont="1" applyBorder="1" applyAlignment="1">
      <alignment horizontal="right" vertical="center"/>
    </xf>
    <xf numFmtId="38" fontId="4" fillId="0" borderId="26" xfId="1" applyFont="1" applyBorder="1" applyAlignment="1">
      <alignment horizontal="right" vertical="center"/>
    </xf>
    <xf numFmtId="38" fontId="4" fillId="0" borderId="6" xfId="1" applyFont="1" applyBorder="1" applyAlignment="1">
      <alignment horizontal="right" vertical="center"/>
    </xf>
    <xf numFmtId="38" fontId="4" fillId="0" borderId="41" xfId="1" applyFont="1" applyBorder="1" applyAlignment="1">
      <alignment horizontal="right" vertical="center"/>
    </xf>
    <xf numFmtId="38" fontId="4" fillId="0" borderId="15" xfId="1" applyFont="1" applyBorder="1" applyAlignment="1">
      <alignment horizontal="right" vertical="center"/>
    </xf>
    <xf numFmtId="40" fontId="0" fillId="0" borderId="23" xfId="1" applyNumberFormat="1" applyFont="1" applyBorder="1" applyAlignment="1">
      <alignment horizontal="right" vertical="center"/>
    </xf>
    <xf numFmtId="176" fontId="0" fillId="0" borderId="21" xfId="1" applyNumberFormat="1" applyFont="1" applyBorder="1" applyAlignment="1">
      <alignment horizontal="right" vertical="center"/>
    </xf>
    <xf numFmtId="40" fontId="0" fillId="0" borderId="15" xfId="1" applyNumberFormat="1" applyFont="1" applyBorder="1" applyAlignment="1">
      <alignment horizontal="right" vertical="center"/>
    </xf>
    <xf numFmtId="0" fontId="6" fillId="0" borderId="28" xfId="0" applyFont="1" applyBorder="1" applyAlignment="1">
      <alignment horizontal="center" vertical="center" wrapText="1"/>
    </xf>
    <xf numFmtId="0" fontId="6" fillId="0" borderId="27" xfId="0" applyFont="1" applyBorder="1" applyAlignment="1">
      <alignment horizontal="center" vertical="center"/>
    </xf>
    <xf numFmtId="0" fontId="7" fillId="0" borderId="32" xfId="0" applyFont="1" applyBorder="1" applyAlignment="1">
      <alignment horizontal="right"/>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27" xfId="0" applyFont="1" applyBorder="1" applyAlignment="1">
      <alignment horizontal="right"/>
    </xf>
    <xf numFmtId="0" fontId="7" fillId="0" borderId="2" xfId="0" applyFont="1" applyBorder="1" applyAlignment="1">
      <alignment horizontal="right" wrapText="1"/>
    </xf>
    <xf numFmtId="0" fontId="7" fillId="0" borderId="4" xfId="0" applyFont="1" applyBorder="1" applyAlignment="1">
      <alignment horizontal="right" wrapText="1"/>
    </xf>
    <xf numFmtId="0" fontId="7" fillId="0" borderId="9" xfId="0" applyFont="1" applyBorder="1" applyAlignment="1">
      <alignment horizontal="right" wrapText="1"/>
    </xf>
    <xf numFmtId="0" fontId="7" fillId="0" borderId="39" xfId="0" applyFont="1" applyBorder="1" applyAlignment="1">
      <alignment horizontal="right"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25" xfId="0" applyFont="1" applyBorder="1" applyAlignment="1">
      <alignment horizontal="center" vertical="center"/>
    </xf>
    <xf numFmtId="0" fontId="7" fillId="0" borderId="3" xfId="0" applyFont="1" applyBorder="1" applyAlignment="1">
      <alignment horizontal="right" wrapText="1"/>
    </xf>
    <xf numFmtId="0" fontId="0" fillId="0" borderId="6" xfId="0" applyBorder="1" applyAlignment="1">
      <alignment horizontal="right" vertical="center"/>
    </xf>
    <xf numFmtId="0" fontId="0" fillId="0" borderId="22" xfId="0" applyBorder="1" applyAlignment="1">
      <alignment horizontal="right" vertical="center"/>
    </xf>
    <xf numFmtId="0" fontId="0" fillId="0" borderId="13" xfId="0" applyBorder="1" applyAlignment="1">
      <alignment horizontal="right" vertical="center"/>
    </xf>
    <xf numFmtId="38" fontId="0" fillId="0" borderId="0" xfId="0" applyNumberFormat="1">
      <alignment vertical="center"/>
    </xf>
    <xf numFmtId="38" fontId="0" fillId="0" borderId="12" xfId="0" applyNumberFormat="1" applyBorder="1">
      <alignment vertical="center"/>
    </xf>
    <xf numFmtId="38" fontId="0" fillId="0" borderId="14" xfId="0" applyNumberFormat="1" applyBorder="1">
      <alignment vertical="center"/>
    </xf>
    <xf numFmtId="40" fontId="1" fillId="0" borderId="6" xfId="1" applyNumberFormat="1" applyFont="1" applyBorder="1" applyAlignment="1">
      <alignment horizontal="right" vertical="center"/>
    </xf>
    <xf numFmtId="40" fontId="1" fillId="0" borderId="21" xfId="1" applyNumberFormat="1" applyFont="1" applyBorder="1" applyAlignment="1">
      <alignment horizontal="right" vertical="center"/>
    </xf>
    <xf numFmtId="40" fontId="1" fillId="0" borderId="8" xfId="1" applyNumberFormat="1" applyFont="1" applyBorder="1" applyAlignment="1">
      <alignment horizontal="right" vertical="center"/>
    </xf>
    <xf numFmtId="40" fontId="1" fillId="0" borderId="22" xfId="1" applyNumberFormat="1" applyFont="1" applyBorder="1" applyAlignment="1">
      <alignment horizontal="right" vertical="center"/>
    </xf>
    <xf numFmtId="40" fontId="1" fillId="0" borderId="23" xfId="1" applyNumberFormat="1" applyFont="1" applyBorder="1" applyAlignment="1">
      <alignment horizontal="right" vertical="center"/>
    </xf>
    <xf numFmtId="40" fontId="1" fillId="0" borderId="24" xfId="1" applyNumberFormat="1" applyFont="1" applyBorder="1" applyAlignment="1">
      <alignment horizontal="right" vertical="center"/>
    </xf>
    <xf numFmtId="40" fontId="1" fillId="0" borderId="13" xfId="1" applyNumberFormat="1" applyFont="1" applyBorder="1" applyAlignment="1">
      <alignment horizontal="right" vertical="center"/>
    </xf>
    <xf numFmtId="40" fontId="1" fillId="0" borderId="15" xfId="1" applyNumberFormat="1" applyFont="1" applyBorder="1" applyAlignment="1">
      <alignment horizontal="right" vertical="center"/>
    </xf>
    <xf numFmtId="40" fontId="1" fillId="0" borderId="14" xfId="1" applyNumberFormat="1" applyFont="1" applyBorder="1" applyAlignment="1">
      <alignment horizontal="right" vertical="center"/>
    </xf>
    <xf numFmtId="38" fontId="1" fillId="0" borderId="8" xfId="1" applyFont="1" applyBorder="1" applyAlignment="1">
      <alignment horizontal="right" vertical="center"/>
    </xf>
    <xf numFmtId="38" fontId="1" fillId="0" borderId="24" xfId="1" applyFont="1" applyBorder="1" applyAlignment="1">
      <alignment horizontal="right" vertical="center"/>
    </xf>
    <xf numFmtId="38" fontId="1" fillId="0" borderId="3" xfId="1" applyFont="1" applyBorder="1" applyAlignment="1">
      <alignment horizontal="right" vertical="center"/>
    </xf>
    <xf numFmtId="38" fontId="0" fillId="0" borderId="24" xfId="0" applyNumberFormat="1" applyBorder="1">
      <alignmen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3" xfId="0" applyFont="1" applyBorder="1" applyAlignment="1">
      <alignment horizontal="center" vertical="center"/>
    </xf>
    <xf numFmtId="0" fontId="6" fillId="0" borderId="3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20107;&#26989;&#22243;\&#30476;&#25991;\&#20849;&#36890;\&#31169;&#26360;&#31665;\&#23798;&#26041;\&#21463;&#38651;&#22865;&#32004;\R&#20803;_&#38651;&#21147;&#35519;&#36948;\&#20351;&#29992;&#38651;&#21147;&#37327;&#12539;&#38651;&#27671;&#26009;&#37329;&#32207;&#38989;&#31309;&#31639;&#20869;&#35379;_R1_1.12.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月別電力量_29～30"/>
      <sheetName val="内訳書_29～30"/>
      <sheetName val="R2予定内訳"/>
      <sheetName val="Sheet1"/>
    </sheetNames>
    <sheetDataSet>
      <sheetData sheetId="0">
        <row r="5">
          <cell r="L5">
            <v>45000</v>
          </cell>
          <cell r="M5">
            <v>0</v>
          </cell>
        </row>
        <row r="6">
          <cell r="M6">
            <v>0</v>
          </cell>
        </row>
        <row r="7">
          <cell r="M7">
            <v>0</v>
          </cell>
        </row>
        <row r="11">
          <cell r="M11">
            <v>0</v>
          </cell>
        </row>
        <row r="12">
          <cell r="M12">
            <v>0</v>
          </cell>
        </row>
        <row r="13">
          <cell r="M13">
            <v>0</v>
          </cell>
        </row>
        <row r="14">
          <cell r="M14">
            <v>0</v>
          </cell>
        </row>
        <row r="15">
          <cell r="M15">
            <v>0</v>
          </cell>
        </row>
        <row r="16">
          <cell r="M16">
            <v>0</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4"/>
  <sheetViews>
    <sheetView tabSelected="1" zoomScaleNormal="100" workbookViewId="0">
      <selection activeCell="P10" sqref="P10"/>
    </sheetView>
  </sheetViews>
  <sheetFormatPr defaultRowHeight="13.2" x14ac:dyDescent="0.2"/>
  <cols>
    <col min="1" max="1" width="2.33203125" customWidth="1"/>
    <col min="2" max="2" width="11.88671875" customWidth="1"/>
    <col min="3" max="14" width="10.88671875" customWidth="1"/>
    <col min="16" max="16" width="9.21875" bestFit="1" customWidth="1"/>
  </cols>
  <sheetData>
    <row r="1" spans="2:16" ht="37.5" customHeight="1" x14ac:dyDescent="0.2">
      <c r="B1" s="59" t="s">
        <v>2</v>
      </c>
      <c r="C1" s="59"/>
      <c r="D1" s="59"/>
      <c r="E1" s="59"/>
      <c r="F1" s="59"/>
      <c r="G1" s="59"/>
      <c r="H1" s="59"/>
      <c r="I1" s="59"/>
      <c r="J1" s="59"/>
      <c r="K1" s="59"/>
      <c r="L1" s="59"/>
      <c r="M1" s="59"/>
      <c r="N1" s="59"/>
    </row>
    <row r="2" spans="2:16" ht="21" customHeight="1" x14ac:dyDescent="0.2">
      <c r="B2" s="1"/>
      <c r="C2" s="1"/>
      <c r="D2" s="1"/>
      <c r="E2" s="1"/>
      <c r="F2" s="1"/>
      <c r="G2" s="1"/>
      <c r="H2" s="1"/>
      <c r="I2" s="1"/>
      <c r="J2" s="1"/>
      <c r="K2" s="1"/>
      <c r="L2" s="1"/>
      <c r="M2" s="1"/>
    </row>
    <row r="3" spans="2:16" ht="27.75" customHeight="1" x14ac:dyDescent="0.2">
      <c r="B3" s="60" t="s">
        <v>3</v>
      </c>
      <c r="C3" s="63" t="s">
        <v>4</v>
      </c>
      <c r="D3" s="64"/>
      <c r="E3" s="64"/>
      <c r="F3" s="65"/>
      <c r="G3" s="63" t="s">
        <v>5</v>
      </c>
      <c r="H3" s="64"/>
      <c r="I3" s="64"/>
      <c r="J3" s="64"/>
      <c r="K3" s="64"/>
      <c r="L3" s="64"/>
      <c r="M3" s="65"/>
      <c r="N3" s="66" t="s">
        <v>8</v>
      </c>
    </row>
    <row r="4" spans="2:16" ht="27.75" customHeight="1" x14ac:dyDescent="0.2">
      <c r="B4" s="61"/>
      <c r="C4" s="68" t="s">
        <v>24</v>
      </c>
      <c r="D4" s="70" t="s">
        <v>17</v>
      </c>
      <c r="E4" s="72" t="s">
        <v>18</v>
      </c>
      <c r="F4" s="74" t="s">
        <v>20</v>
      </c>
      <c r="G4" s="68" t="s">
        <v>25</v>
      </c>
      <c r="H4" s="76"/>
      <c r="I4" s="77"/>
      <c r="J4" s="68" t="s">
        <v>37</v>
      </c>
      <c r="K4" s="76"/>
      <c r="L4" s="78"/>
      <c r="M4" s="74" t="s">
        <v>9</v>
      </c>
      <c r="N4" s="67"/>
    </row>
    <row r="5" spans="2:16" ht="22.5" customHeight="1" x14ac:dyDescent="0.15">
      <c r="B5" s="61"/>
      <c r="C5" s="69"/>
      <c r="D5" s="71"/>
      <c r="E5" s="73"/>
      <c r="F5" s="75"/>
      <c r="G5" s="19"/>
      <c r="H5" s="20"/>
      <c r="I5" s="21" t="s">
        <v>7</v>
      </c>
      <c r="J5" s="22"/>
      <c r="K5" s="23"/>
      <c r="L5" s="24" t="s">
        <v>6</v>
      </c>
      <c r="M5" s="79"/>
      <c r="N5" s="67"/>
    </row>
    <row r="6" spans="2:16" ht="43.5" customHeight="1" x14ac:dyDescent="0.15">
      <c r="B6" s="62"/>
      <c r="C6" s="25" t="s">
        <v>21</v>
      </c>
      <c r="D6" s="26" t="s">
        <v>22</v>
      </c>
      <c r="E6" s="27" t="s">
        <v>23</v>
      </c>
      <c r="F6" s="28" t="s">
        <v>19</v>
      </c>
      <c r="G6" s="29" t="s">
        <v>26</v>
      </c>
      <c r="H6" s="30" t="s">
        <v>0</v>
      </c>
      <c r="I6" s="31" t="s">
        <v>1</v>
      </c>
      <c r="J6" s="29" t="s">
        <v>26</v>
      </c>
      <c r="K6" s="30" t="s">
        <v>0</v>
      </c>
      <c r="L6" s="32" t="s">
        <v>1</v>
      </c>
      <c r="M6" s="28" t="s">
        <v>15</v>
      </c>
      <c r="N6" s="33" t="s">
        <v>16</v>
      </c>
    </row>
    <row r="7" spans="2:16" ht="22.5" customHeight="1" x14ac:dyDescent="0.2">
      <c r="B7" s="5" t="s">
        <v>38</v>
      </c>
      <c r="C7" s="34">
        <v>680</v>
      </c>
      <c r="D7" s="41"/>
      <c r="E7" s="17">
        <v>0.85</v>
      </c>
      <c r="F7" s="2">
        <f>ROUNDDOWN(C7*D7*E7,0)</f>
        <v>0</v>
      </c>
      <c r="G7" s="40"/>
      <c r="H7" s="41"/>
      <c r="I7" s="42"/>
      <c r="J7" s="13">
        <v>43000</v>
      </c>
      <c r="K7" s="10">
        <f>SUM('[1]月別電力量_29～30'!M5)</f>
        <v>0</v>
      </c>
      <c r="L7" s="10">
        <v>32000</v>
      </c>
      <c r="M7" s="49">
        <f>(G7*J7)+(I7*L7)</f>
        <v>0</v>
      </c>
      <c r="N7" s="2">
        <f>ROUNDDOWN(F7+M7,0)</f>
        <v>0</v>
      </c>
      <c r="P7" s="37"/>
    </row>
    <row r="8" spans="2:16" ht="22.5" customHeight="1" x14ac:dyDescent="0.2">
      <c r="B8" s="6" t="s">
        <v>27</v>
      </c>
      <c r="C8" s="35">
        <v>680</v>
      </c>
      <c r="D8" s="44"/>
      <c r="E8" s="16">
        <v>0.85</v>
      </c>
      <c r="F8" s="3">
        <f t="shared" ref="F8:F18" si="0">ROUNDDOWN(C8*D8*E8,0)</f>
        <v>0</v>
      </c>
      <c r="G8" s="43"/>
      <c r="H8" s="44"/>
      <c r="I8" s="45"/>
      <c r="J8" s="12">
        <v>41000</v>
      </c>
      <c r="K8" s="11">
        <f>SUM('[1]月別電力量_29～30'!M6)</f>
        <v>0</v>
      </c>
      <c r="L8" s="11">
        <v>39000</v>
      </c>
      <c r="M8" s="50">
        <f t="shared" ref="M8:M9" si="1">(G8*J8)+(I8*L8)</f>
        <v>0</v>
      </c>
      <c r="N8" s="3">
        <f t="shared" ref="N8:N18" si="2">ROUNDDOWN(F8+M8,0)</f>
        <v>0</v>
      </c>
    </row>
    <row r="9" spans="2:16" ht="22.5" customHeight="1" x14ac:dyDescent="0.2">
      <c r="B9" s="6" t="s">
        <v>28</v>
      </c>
      <c r="C9" s="35">
        <v>680</v>
      </c>
      <c r="D9" s="44"/>
      <c r="E9" s="16">
        <v>0.85</v>
      </c>
      <c r="F9" s="3">
        <f t="shared" si="0"/>
        <v>0</v>
      </c>
      <c r="G9" s="43"/>
      <c r="H9" s="44"/>
      <c r="I9" s="45"/>
      <c r="J9" s="12">
        <v>55000</v>
      </c>
      <c r="K9" s="11">
        <f>SUM('[1]月別電力量_29～30'!M7)</f>
        <v>0</v>
      </c>
      <c r="L9" s="11">
        <v>49000</v>
      </c>
      <c r="M9" s="50">
        <f t="shared" si="1"/>
        <v>0</v>
      </c>
      <c r="N9" s="3">
        <f t="shared" si="2"/>
        <v>0</v>
      </c>
    </row>
    <row r="10" spans="2:16" ht="22.5" customHeight="1" x14ac:dyDescent="0.2">
      <c r="B10" s="6" t="s">
        <v>29</v>
      </c>
      <c r="C10" s="35">
        <v>680</v>
      </c>
      <c r="D10" s="44"/>
      <c r="E10" s="16">
        <v>0.85</v>
      </c>
      <c r="F10" s="3">
        <f t="shared" si="0"/>
        <v>0</v>
      </c>
      <c r="G10" s="43"/>
      <c r="H10" s="44"/>
      <c r="I10" s="45"/>
      <c r="J10" s="12">
        <v>0</v>
      </c>
      <c r="K10" s="11">
        <v>86000</v>
      </c>
      <c r="L10" s="11">
        <v>62000</v>
      </c>
      <c r="M10" s="50">
        <f>(H10*K10)+(I10*L10)</f>
        <v>0</v>
      </c>
      <c r="N10" s="3">
        <f t="shared" si="2"/>
        <v>0</v>
      </c>
      <c r="P10" s="37"/>
    </row>
    <row r="11" spans="2:16" ht="22.5" customHeight="1" x14ac:dyDescent="0.2">
      <c r="B11" s="6" t="s">
        <v>30</v>
      </c>
      <c r="C11" s="35">
        <v>680</v>
      </c>
      <c r="D11" s="44"/>
      <c r="E11" s="16">
        <v>0.85</v>
      </c>
      <c r="F11" s="3">
        <f t="shared" si="0"/>
        <v>0</v>
      </c>
      <c r="G11" s="43"/>
      <c r="H11" s="44"/>
      <c r="I11" s="45"/>
      <c r="J11" s="12">
        <v>0</v>
      </c>
      <c r="K11" s="11">
        <v>92000</v>
      </c>
      <c r="L11" s="11">
        <v>63000</v>
      </c>
      <c r="M11" s="50">
        <f t="shared" ref="M11:M12" si="3">(H11*K11)+(I11*L11)</f>
        <v>0</v>
      </c>
      <c r="N11" s="3">
        <f t="shared" si="2"/>
        <v>0</v>
      </c>
    </row>
    <row r="12" spans="2:16" ht="22.5" customHeight="1" x14ac:dyDescent="0.2">
      <c r="B12" s="6" t="s">
        <v>31</v>
      </c>
      <c r="C12" s="35">
        <v>680</v>
      </c>
      <c r="D12" s="44"/>
      <c r="E12" s="16">
        <v>0.85</v>
      </c>
      <c r="F12" s="3">
        <f t="shared" si="0"/>
        <v>0</v>
      </c>
      <c r="G12" s="43"/>
      <c r="H12" s="44"/>
      <c r="I12" s="45"/>
      <c r="J12" s="12">
        <v>0</v>
      </c>
      <c r="K12" s="11">
        <v>59000</v>
      </c>
      <c r="L12" s="11">
        <v>53000</v>
      </c>
      <c r="M12" s="50">
        <f t="shared" si="3"/>
        <v>0</v>
      </c>
      <c r="N12" s="3">
        <f t="shared" si="2"/>
        <v>0</v>
      </c>
    </row>
    <row r="13" spans="2:16" ht="22.5" customHeight="1" x14ac:dyDescent="0.2">
      <c r="B13" s="6" t="s">
        <v>32</v>
      </c>
      <c r="C13" s="35">
        <v>680</v>
      </c>
      <c r="D13" s="44"/>
      <c r="E13" s="16">
        <v>0.85</v>
      </c>
      <c r="F13" s="3">
        <f t="shared" si="0"/>
        <v>0</v>
      </c>
      <c r="G13" s="43"/>
      <c r="H13" s="44"/>
      <c r="I13" s="45"/>
      <c r="J13" s="12">
        <v>65000</v>
      </c>
      <c r="K13" s="11">
        <f>SUM('[1]月別電力量_29～30'!M11)</f>
        <v>0</v>
      </c>
      <c r="L13" s="11">
        <v>43000</v>
      </c>
      <c r="M13" s="50">
        <f t="shared" ref="M13:M18" si="4">(G13*J13)+(I13*L13)</f>
        <v>0</v>
      </c>
      <c r="N13" s="3">
        <f t="shared" si="2"/>
        <v>0</v>
      </c>
    </row>
    <row r="14" spans="2:16" ht="22.5" customHeight="1" x14ac:dyDescent="0.2">
      <c r="B14" s="6" t="s">
        <v>33</v>
      </c>
      <c r="C14" s="35">
        <v>680</v>
      </c>
      <c r="D14" s="44"/>
      <c r="E14" s="16">
        <v>0.85</v>
      </c>
      <c r="F14" s="3">
        <f t="shared" si="0"/>
        <v>0</v>
      </c>
      <c r="G14" s="43"/>
      <c r="H14" s="44"/>
      <c r="I14" s="45"/>
      <c r="J14" s="12">
        <v>59000</v>
      </c>
      <c r="K14" s="11">
        <f>SUM('[1]月別電力量_29～30'!M12)</f>
        <v>0</v>
      </c>
      <c r="L14" s="11">
        <v>53000</v>
      </c>
      <c r="M14" s="50">
        <f t="shared" si="4"/>
        <v>0</v>
      </c>
      <c r="N14" s="3">
        <f t="shared" si="2"/>
        <v>0</v>
      </c>
    </row>
    <row r="15" spans="2:16" ht="22.5" customHeight="1" x14ac:dyDescent="0.2">
      <c r="B15" s="6" t="s">
        <v>34</v>
      </c>
      <c r="C15" s="35">
        <v>680</v>
      </c>
      <c r="D15" s="44"/>
      <c r="E15" s="16">
        <v>0.85</v>
      </c>
      <c r="F15" s="3">
        <f t="shared" si="0"/>
        <v>0</v>
      </c>
      <c r="G15" s="43"/>
      <c r="H15" s="44"/>
      <c r="I15" s="45"/>
      <c r="J15" s="12">
        <v>64000</v>
      </c>
      <c r="K15" s="11">
        <f>SUM('[1]月別電力量_29～30'!M13)</f>
        <v>0</v>
      </c>
      <c r="L15" s="11">
        <v>51000</v>
      </c>
      <c r="M15" s="50">
        <f t="shared" si="4"/>
        <v>0</v>
      </c>
      <c r="N15" s="3">
        <f t="shared" si="2"/>
        <v>0</v>
      </c>
    </row>
    <row r="16" spans="2:16" ht="22.5" customHeight="1" x14ac:dyDescent="0.2">
      <c r="B16" s="6" t="s">
        <v>39</v>
      </c>
      <c r="C16" s="35">
        <v>680</v>
      </c>
      <c r="D16" s="44"/>
      <c r="E16" s="16">
        <v>0.85</v>
      </c>
      <c r="F16" s="3">
        <f t="shared" si="0"/>
        <v>0</v>
      </c>
      <c r="G16" s="43"/>
      <c r="H16" s="44"/>
      <c r="I16" s="45"/>
      <c r="J16" s="12">
        <v>66000</v>
      </c>
      <c r="K16" s="11">
        <f>SUM('[1]月別電力量_29～30'!M14)</f>
        <v>0</v>
      </c>
      <c r="L16" s="11">
        <v>66000</v>
      </c>
      <c r="M16" s="50">
        <f t="shared" si="4"/>
        <v>0</v>
      </c>
      <c r="N16" s="3">
        <f t="shared" si="2"/>
        <v>0</v>
      </c>
    </row>
    <row r="17" spans="2:16" ht="22.5" customHeight="1" x14ac:dyDescent="0.2">
      <c r="B17" s="6" t="s">
        <v>35</v>
      </c>
      <c r="C17" s="35">
        <v>680</v>
      </c>
      <c r="D17" s="44"/>
      <c r="E17" s="16">
        <v>0.85</v>
      </c>
      <c r="F17" s="3">
        <f t="shared" si="0"/>
        <v>0</v>
      </c>
      <c r="G17" s="43"/>
      <c r="H17" s="44"/>
      <c r="I17" s="45"/>
      <c r="J17" s="12">
        <v>75000</v>
      </c>
      <c r="K17" s="11">
        <f>SUM('[1]月別電力量_29～30'!M15)</f>
        <v>0</v>
      </c>
      <c r="L17" s="11">
        <v>63000</v>
      </c>
      <c r="M17" s="50">
        <f t="shared" si="4"/>
        <v>0</v>
      </c>
      <c r="N17" s="3">
        <f t="shared" si="2"/>
        <v>0</v>
      </c>
    </row>
    <row r="18" spans="2:16" ht="22.5" customHeight="1" x14ac:dyDescent="0.2">
      <c r="B18" s="7" t="s">
        <v>36</v>
      </c>
      <c r="C18" s="36">
        <v>680</v>
      </c>
      <c r="D18" s="47"/>
      <c r="E18" s="18">
        <v>0.85</v>
      </c>
      <c r="F18" s="8">
        <f t="shared" si="0"/>
        <v>0</v>
      </c>
      <c r="G18" s="46"/>
      <c r="H18" s="47"/>
      <c r="I18" s="48"/>
      <c r="J18" s="14">
        <v>68000</v>
      </c>
      <c r="K18" s="15">
        <f>SUM('[1]月別電力量_29～30'!M16)</f>
        <v>0</v>
      </c>
      <c r="L18" s="11">
        <v>57000</v>
      </c>
      <c r="M18" s="51">
        <f t="shared" si="4"/>
        <v>0</v>
      </c>
      <c r="N18" s="8">
        <f t="shared" si="2"/>
        <v>0</v>
      </c>
    </row>
    <row r="19" spans="2:16" ht="22.5" customHeight="1" x14ac:dyDescent="0.2">
      <c r="B19" s="9" t="s">
        <v>13</v>
      </c>
      <c r="L19" s="53" t="s">
        <v>10</v>
      </c>
      <c r="M19" s="54"/>
      <c r="N19" s="38">
        <f>SUM(N7:N18)</f>
        <v>0</v>
      </c>
    </row>
    <row r="20" spans="2:16" ht="22.5" customHeight="1" x14ac:dyDescent="0.2">
      <c r="B20" s="4" t="s">
        <v>14</v>
      </c>
      <c r="L20" s="55" t="s">
        <v>11</v>
      </c>
      <c r="M20" s="56"/>
      <c r="N20" s="52">
        <f>ROUNDDOWN(N19*0.1,0)</f>
        <v>0</v>
      </c>
    </row>
    <row r="21" spans="2:16" ht="22.5" customHeight="1" x14ac:dyDescent="0.2">
      <c r="L21" s="57" t="s">
        <v>12</v>
      </c>
      <c r="M21" s="58"/>
      <c r="N21" s="39">
        <f>N19+N20</f>
        <v>0</v>
      </c>
      <c r="P21" s="37"/>
    </row>
    <row r="22" spans="2:16" ht="13.5" customHeight="1" x14ac:dyDescent="0.2"/>
    <row r="23" spans="2:16" ht="13.5" customHeight="1" x14ac:dyDescent="0.2"/>
    <row r="24" spans="2:16" ht="13.5" customHeight="1" x14ac:dyDescent="0.2"/>
  </sheetData>
  <mergeCells count="15">
    <mergeCell ref="L19:M19"/>
    <mergeCell ref="L20:M20"/>
    <mergeCell ref="L21:M21"/>
    <mergeCell ref="B1:N1"/>
    <mergeCell ref="B3:B6"/>
    <mergeCell ref="C3:F3"/>
    <mergeCell ref="G3:M3"/>
    <mergeCell ref="N3:N5"/>
    <mergeCell ref="C4:C5"/>
    <mergeCell ref="D4:D5"/>
    <mergeCell ref="E4:E5"/>
    <mergeCell ref="F4:F5"/>
    <mergeCell ref="G4:I4"/>
    <mergeCell ref="J4:L4"/>
    <mergeCell ref="M4:M5"/>
  </mergeCells>
  <phoneticPr fontId="2"/>
  <pageMargins left="0.25" right="0.25" top="0.75" bottom="0.75" header="0.3" footer="0.3"/>
  <pageSetup paperSize="9" orientation="landscape" r:id="rId1"/>
  <headerFooter alignWithMargins="0">
    <oddHeader>&amp;L&amp;"ＭＳ 明朝,標準"別紙様式３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21" sqref="J21"/>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内訳書</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kenbun14</cp:lastModifiedBy>
  <cp:lastPrinted>2018-12-14T03:48:00Z</cp:lastPrinted>
  <dcterms:created xsi:type="dcterms:W3CDTF">2005-09-27T03:16:24Z</dcterms:created>
  <dcterms:modified xsi:type="dcterms:W3CDTF">2025-12-12T04:30:08Z</dcterms:modified>
</cp:coreProperties>
</file>